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D:\pietervansande\gbid\Documents\1. CLUSTER ESF\2. Oproepbeheer\411_Oproep Werkplekken Duaal Leren\"/>
    </mc:Choice>
  </mc:AlternateContent>
  <bookViews>
    <workbookView xWindow="0" yWindow="0" windowWidth="20490" windowHeight="6030"/>
  </bookViews>
  <sheets>
    <sheet name="Inhoud" sheetId="2" r:id="rId1"/>
    <sheet name="Kosten en Financiering" sheetId="3"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F12" i="3"/>
  <c r="F13" i="3"/>
  <c r="F14" i="3"/>
  <c r="F15" i="3"/>
  <c r="F16" i="3"/>
  <c r="F10" i="3"/>
  <c r="E9" i="3"/>
  <c r="C3" i="3"/>
  <c r="C16" i="3" l="1"/>
  <c r="C15" i="3"/>
  <c r="C14" i="3"/>
  <c r="C12" i="3"/>
  <c r="C11" i="3"/>
  <c r="C10" i="3"/>
  <c r="B9" i="3"/>
  <c r="C13" i="3" s="1"/>
  <c r="B5" i="3"/>
  <c r="J12" i="2" l="1"/>
  <c r="J13" i="2"/>
  <c r="J14" i="2"/>
  <c r="J15" i="2"/>
  <c r="J16" i="2"/>
  <c r="J11" i="2"/>
  <c r="I23" i="2"/>
  <c r="I21" i="2"/>
  <c r="I20" i="2"/>
  <c r="I19" i="2"/>
  <c r="G11" i="2"/>
  <c r="H11" i="2" s="1"/>
  <c r="G13" i="2"/>
  <c r="H13" i="2" s="1"/>
  <c r="G14" i="2"/>
  <c r="H14" i="2" s="1"/>
  <c r="G15" i="2"/>
  <c r="H15" i="2" s="1"/>
  <c r="G16" i="2"/>
  <c r="H16" i="2" s="1"/>
  <c r="H21" i="2" s="1"/>
  <c r="J21" i="2" s="1"/>
  <c r="G12" i="2"/>
  <c r="H12" i="2" s="1"/>
  <c r="F25" i="2" l="1"/>
  <c r="H19" i="2"/>
  <c r="J19" i="2" s="1"/>
  <c r="H20" i="2"/>
  <c r="J20" i="2" s="1"/>
  <c r="K23" i="2" l="1"/>
  <c r="H23" i="2"/>
</calcChain>
</file>

<file path=xl/sharedStrings.xml><?xml version="1.0" encoding="utf-8"?>
<sst xmlns="http://schemas.openxmlformats.org/spreadsheetml/2006/main" count="57" uniqueCount="50">
  <si>
    <t>Criterium</t>
  </si>
  <si>
    <t>Relevantie</t>
  </si>
  <si>
    <t>Geef in maximaal een ½ A4 aan wat de opzet is van het project?</t>
  </si>
  <si>
    <t>Er wordt duidelijk aangegeven wat de opzet en de meerwaarde is van het project?</t>
  </si>
  <si>
    <t>Beschrijf hoe het project tot stand kwam? Wie heeft u tijdens de opmaak van het voorstel geconsulteerd? Geef aan op welke bestaande overlegstructuren, bv. het sectoraal partnerschap indien aanwezig, u beroep heeft gedaan?</t>
  </si>
  <si>
    <t>Haalbaarheid</t>
  </si>
  <si>
    <t>Geef aan hoe u de inhoudelijke voortgang van het project zal opvolgen en met welke overlegstructuur u dit wenst te doen.</t>
  </si>
  <si>
    <t>Goed projectbeheer</t>
  </si>
  <si>
    <t>Er is een duidelijke overleg – en opvolgingsstructuur?</t>
  </si>
  <si>
    <t>Beoordelingsvragen</t>
  </si>
  <si>
    <t>Beoordelingscriteria</t>
  </si>
  <si>
    <t xml:space="preserve">0=Helemaal niet </t>
  </si>
  <si>
    <t xml:space="preserve">1=Nauwelijks </t>
  </si>
  <si>
    <t xml:space="preserve">2=In redelijke mate </t>
  </si>
  <si>
    <t xml:space="preserve">3=In hoge mate </t>
  </si>
  <si>
    <t>4=In zeer hoge mate</t>
  </si>
  <si>
    <t>Maximum</t>
  </si>
  <si>
    <t>Score</t>
  </si>
  <si>
    <t>Beoordelingsscore</t>
  </si>
  <si>
    <t>Inhoudelijke beoordeling</t>
  </si>
  <si>
    <t>Eindscore</t>
  </si>
  <si>
    <t xml:space="preserve">Totaal </t>
  </si>
  <si>
    <t>Invullen</t>
  </si>
  <si>
    <t xml:space="preserve">Eindoordeel </t>
  </si>
  <si>
    <t xml:space="preserve">Opmerkingen </t>
  </si>
  <si>
    <t>Projectnaam</t>
  </si>
  <si>
    <t>Promotor</t>
  </si>
  <si>
    <t>Projectnummer</t>
  </si>
  <si>
    <t xml:space="preserve">Evaluator </t>
  </si>
  <si>
    <t>KOSTEN</t>
  </si>
  <si>
    <t>7. Vast/forfaitaire percentages</t>
  </si>
  <si>
    <t>9. Standaardkosten</t>
  </si>
  <si>
    <t>FINANCIERING</t>
  </si>
  <si>
    <t>FINANCIERINGSOVERZICHT</t>
  </si>
  <si>
    <t>ESF</t>
  </si>
  <si>
    <t>Vlaams Cofinancieringsfonds</t>
  </si>
  <si>
    <t>Andere publieke cofinancieringsbronnen</t>
  </si>
  <si>
    <t>Ontvangsten</t>
  </si>
  <si>
    <t>Sectormiddelen</t>
  </si>
  <si>
    <t>Private middelen</t>
  </si>
  <si>
    <t>Andere</t>
  </si>
  <si>
    <t>Beoordelingssjabloon Oproep Werkplekken Duaal Leren</t>
  </si>
  <si>
    <t>Het projectvoorstel kwam tot stand na consultatie en betrokkenheid van de relevante stakeholders ( o.m.  Scholen, netten, SVL, sectoren, werkgeversorganisaties, sectoraal partnerschap, .. ) ?</t>
  </si>
  <si>
    <t>Geef aan welke noden en behoeften u heeft gedetecteerd op het vlak van kwaliteitsverhoging en aanbodversterking.  Ga specifiek in op welke ondersteuning ondernemingen zich op het vlak van professionalisering ervaren. Licht toe wat het mogelijke onevenwicht is tussen vragen naar werkplekken en het beschikbare aanbod. Geef aan op basis van welke informatie u deze detectie heeft gemaakt en welke bronnen u heeft geraadpleegd. Kwantificeer en detailleer zoveel als mogelijk deze noden en behoeften. Licht toe hoe u tijdens de looptijd van het project blijft zicht krijgen op deze noden en behoeften?</t>
  </si>
  <si>
    <t>Er wordt in het projectvoorstel duidelijk en objectiveerbaar beschreven wat de noden en behoeften zijn, zowel op het vlak van aanbodversterking als professionaliseren van werkplekken. Er is een goede systematiek om de vinger aan de pols te houden tijdens de looptijd van het project?</t>
  </si>
  <si>
    <t>De acties zijn gedetailleerd uitgewerkt in een tijdsplanning, de doelstellingen helder en kwantificeerbaar beschreven?</t>
  </si>
  <si>
    <t>1.2. Extern Personeel</t>
  </si>
  <si>
    <t>Geef gedetailleerd weer welke acties u zal opzetten en hoe deze zich verhouden ten opzichte van de eerder geformuleerde noden en behoeften? Plaats deze acties in een tijdsplanning.  Beschrijf heldere doelstellingen en maak deze zoveel als mogelijk kwantificeerbaar (bv. aantal bereikte ondernemingen, aantal interventies, .. )</t>
  </si>
  <si>
    <t>Geef beknopt weer hoe u zich verhoudt ten opzichte van duaal leren, in het bijzonder het professionaliseren van de werkplek en aanbodversterkende initiatieven werkplekken. Welke initiatieven neemt u nu al? Geef aan welke relevante kaders van kwalitatieve werkplekken en begeleiding op de werkvloer relevant zijn voor de uitvoering van het project?</t>
  </si>
  <si>
    <t xml:space="preserve">De promotor heeft een aantoonbare link en belang ten aanzien van duaal leren. De promotor heeft een duidelijke visie op kwalitatieve werkplekken en de aspecten van kwalitatieve begeleiding van leerlingen op de werkvloer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</si>
</sst>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u/>
      <sz val="11"/>
      <color theme="1"/>
      <name val="Calibri"/>
      <family val="2"/>
      <scheme val="minor"/>
    </font>
    <font>
      <b/>
      <u/>
      <sz val="14"/>
      <color theme="1"/>
      <name val="Calibri"/>
      <family val="2"/>
      <scheme val="minor"/>
    </font>
    <font>
      <sz val="10"/>
      <name val="Arial"/>
      <family val="2"/>
    </font>
    <font>
      <b/>
      <sz val="1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s>
  <borders count="3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cellStyleXfs>
  <cellXfs count="73">
    <xf numFmtId="0" fontId="0" fillId="0" borderId="0" xfId="0"/>
    <xf numFmtId="0" fontId="0" fillId="0" borderId="0" xfId="0" applyAlignment="1">
      <alignment wrapText="1"/>
    </xf>
    <xf numFmtId="0" fontId="0" fillId="0" borderId="2" xfId="0" applyBorder="1" applyAlignment="1">
      <alignment wrapText="1"/>
    </xf>
    <xf numFmtId="0" fontId="0" fillId="0" borderId="0" xfId="0" applyBorder="1"/>
    <xf numFmtId="0" fontId="0" fillId="0" borderId="7" xfId="0" applyBorder="1"/>
    <xf numFmtId="0" fontId="0" fillId="0" borderId="4" xfId="0" applyBorder="1"/>
    <xf numFmtId="0" fontId="0" fillId="0" borderId="2" xfId="0" applyBorder="1"/>
    <xf numFmtId="0" fontId="0" fillId="0" borderId="5" xfId="0" applyBorder="1"/>
    <xf numFmtId="0" fontId="0" fillId="0" borderId="9" xfId="0" applyBorder="1"/>
    <xf numFmtId="0" fontId="0" fillId="0" borderId="10" xfId="0" applyBorder="1"/>
    <xf numFmtId="0" fontId="0" fillId="0" borderId="0" xfId="0" applyBorder="1" applyAlignment="1">
      <alignment wrapText="1"/>
    </xf>
    <xf numFmtId="0" fontId="0" fillId="0" borderId="13" xfId="0" applyBorder="1"/>
    <xf numFmtId="0" fontId="0" fillId="0" borderId="17" xfId="0" applyBorder="1"/>
    <xf numFmtId="0" fontId="0" fillId="0" borderId="2" xfId="0" applyFill="1" applyBorder="1"/>
    <xf numFmtId="0" fontId="0" fillId="0" borderId="8" xfId="0" applyBorder="1" applyAlignment="1">
      <alignment horizontal="left" textRotation="90"/>
    </xf>
    <xf numFmtId="0" fontId="1" fillId="2" borderId="0" xfId="0" applyFont="1" applyFill="1"/>
    <xf numFmtId="0" fontId="1" fillId="2" borderId="0" xfId="0" applyFont="1" applyFill="1" applyAlignment="1">
      <alignment wrapText="1"/>
    </xf>
    <xf numFmtId="0" fontId="0" fillId="2" borderId="0" xfId="0" applyFill="1"/>
    <xf numFmtId="0" fontId="0" fillId="0" borderId="2" xfId="0" applyBorder="1" applyProtection="1"/>
    <xf numFmtId="0" fontId="0" fillId="2" borderId="2" xfId="0" applyFill="1" applyBorder="1" applyProtection="1"/>
    <xf numFmtId="0" fontId="0" fillId="0" borderId="6" xfId="0" applyBorder="1"/>
    <xf numFmtId="0" fontId="2" fillId="0" borderId="0" xfId="0" applyFont="1"/>
    <xf numFmtId="0" fontId="3" fillId="0" borderId="0" xfId="0" applyFont="1"/>
    <xf numFmtId="0" fontId="0" fillId="0" borderId="19" xfId="0" applyFill="1" applyBorder="1"/>
    <xf numFmtId="0" fontId="0" fillId="0" borderId="20" xfId="0" applyFill="1" applyBorder="1"/>
    <xf numFmtId="0" fontId="0" fillId="0" borderId="21" xfId="0" applyFill="1" applyBorder="1"/>
    <xf numFmtId="0" fontId="0" fillId="0" borderId="22" xfId="0" applyBorder="1"/>
    <xf numFmtId="0" fontId="0" fillId="0" borderId="23" xfId="0" applyBorder="1"/>
    <xf numFmtId="0" fontId="0" fillId="0" borderId="24" xfId="0" applyBorder="1"/>
    <xf numFmtId="0" fontId="1" fillId="0" borderId="0" xfId="0" applyFont="1"/>
    <xf numFmtId="0" fontId="0" fillId="3" borderId="11" xfId="0" applyFill="1" applyBorder="1" applyProtection="1">
      <protection hidden="1"/>
    </xf>
    <xf numFmtId="4" fontId="1" fillId="3" borderId="2" xfId="0" applyNumberFormat="1" applyFont="1" applyFill="1" applyBorder="1" applyAlignment="1" applyProtection="1">
      <alignment horizontal="center"/>
      <protection hidden="1"/>
    </xf>
    <xf numFmtId="0" fontId="0" fillId="4" borderId="11" xfId="0" applyFill="1" applyBorder="1" applyProtection="1">
      <protection hidden="1"/>
    </xf>
    <xf numFmtId="4" fontId="1" fillId="4" borderId="2" xfId="0" applyNumberFormat="1" applyFont="1" applyFill="1" applyBorder="1" applyAlignment="1" applyProtection="1">
      <alignment horizontal="center"/>
      <protection hidden="1"/>
    </xf>
    <xf numFmtId="0" fontId="5" fillId="5" borderId="28" xfId="1" applyFont="1" applyFill="1" applyBorder="1" applyAlignment="1" applyProtection="1">
      <alignment vertical="top" wrapText="1"/>
      <protection hidden="1"/>
    </xf>
    <xf numFmtId="4" fontId="5" fillId="5" borderId="29" xfId="1" applyNumberFormat="1" applyFont="1" applyFill="1" applyBorder="1" applyAlignment="1" applyProtection="1">
      <alignment horizontal="center" vertical="top"/>
      <protection hidden="1"/>
    </xf>
    <xf numFmtId="10" fontId="5" fillId="5" borderId="30" xfId="1" applyNumberFormat="1" applyFont="1" applyFill="1" applyBorder="1" applyAlignment="1" applyProtection="1">
      <alignment vertical="top"/>
      <protection hidden="1"/>
    </xf>
    <xf numFmtId="0" fontId="4" fillId="4" borderId="31" xfId="1" applyFont="1" applyFill="1" applyBorder="1" applyProtection="1">
      <protection hidden="1"/>
    </xf>
    <xf numFmtId="4" fontId="4" fillId="4" borderId="32" xfId="1" applyNumberFormat="1" applyFont="1" applyFill="1" applyBorder="1" applyAlignment="1" applyProtection="1">
      <alignment horizontal="center" vertical="top"/>
      <protection hidden="1"/>
    </xf>
    <xf numFmtId="10" fontId="4" fillId="4" borderId="33" xfId="1" applyNumberFormat="1" applyFill="1" applyBorder="1" applyProtection="1">
      <protection hidden="1"/>
    </xf>
    <xf numFmtId="0" fontId="4" fillId="4" borderId="3" xfId="1" applyFont="1" applyFill="1" applyBorder="1" applyProtection="1">
      <protection hidden="1"/>
    </xf>
    <xf numFmtId="4" fontId="4" fillId="4" borderId="2" xfId="1" applyNumberFormat="1" applyFont="1" applyFill="1" applyBorder="1" applyAlignment="1" applyProtection="1">
      <alignment horizontal="center" vertical="top"/>
      <protection hidden="1"/>
    </xf>
    <xf numFmtId="0" fontId="4" fillId="4" borderId="34" xfId="1" applyFont="1" applyFill="1" applyBorder="1" applyProtection="1">
      <protection hidden="1"/>
    </xf>
    <xf numFmtId="4" fontId="4" fillId="4" borderId="35" xfId="1" applyNumberFormat="1" applyFont="1" applyFill="1" applyBorder="1" applyAlignment="1" applyProtection="1">
      <alignment horizontal="center" vertical="top"/>
      <protection hidden="1"/>
    </xf>
    <xf numFmtId="0" fontId="4" fillId="4" borderId="16" xfId="1" applyFont="1" applyFill="1" applyBorder="1" applyProtection="1">
      <protection hidden="1"/>
    </xf>
    <xf numFmtId="4" fontId="4" fillId="4" borderId="17" xfId="1" applyNumberFormat="1" applyFont="1" applyFill="1" applyBorder="1" applyAlignment="1" applyProtection="1">
      <alignment horizontal="center" vertical="top"/>
      <protection hidden="1"/>
    </xf>
    <xf numFmtId="0" fontId="0" fillId="0" borderId="0" xfId="0" applyProtection="1"/>
    <xf numFmtId="0" fontId="0" fillId="0" borderId="0" xfId="0" applyBorder="1" applyProtection="1"/>
    <xf numFmtId="0" fontId="0" fillId="0" borderId="13" xfId="0" applyBorder="1" applyProtection="1"/>
    <xf numFmtId="0" fontId="0" fillId="0" borderId="14" xfId="0" applyBorder="1" applyProtection="1"/>
    <xf numFmtId="0" fontId="0" fillId="2" borderId="15" xfId="0" applyFont="1" applyFill="1" applyBorder="1" applyProtection="1"/>
    <xf numFmtId="0" fontId="0" fillId="0" borderId="17" xfId="0" applyBorder="1" applyProtection="1"/>
    <xf numFmtId="0" fontId="0" fillId="2" borderId="18" xfId="0" applyFont="1" applyFill="1" applyBorder="1" applyProtection="1"/>
    <xf numFmtId="0" fontId="0" fillId="0" borderId="5" xfId="0" applyBorder="1" applyProtection="1"/>
    <xf numFmtId="0" fontId="0" fillId="0" borderId="1" xfId="0" applyBorder="1" applyProtection="1"/>
    <xf numFmtId="0" fontId="0" fillId="0" borderId="2" xfId="0" applyBorder="1" applyAlignment="1" applyProtection="1">
      <alignment wrapText="1"/>
    </xf>
    <xf numFmtId="0" fontId="0" fillId="0" borderId="2" xfId="0" applyBorder="1" applyAlignment="1" applyProtection="1">
      <alignment vertical="top" wrapText="1"/>
    </xf>
    <xf numFmtId="0" fontId="0" fillId="0" borderId="11" xfId="0" applyBorder="1" applyAlignment="1" applyProtection="1"/>
    <xf numFmtId="0" fontId="0" fillId="0" borderId="11" xfId="0" applyBorder="1" applyProtection="1">
      <protection locked="0"/>
    </xf>
    <xf numFmtId="0" fontId="0" fillId="0" borderId="2" xfId="0" applyBorder="1" applyProtection="1">
      <protection locked="0"/>
    </xf>
    <xf numFmtId="0" fontId="0" fillId="0" borderId="2" xfId="0" applyBorder="1" applyAlignment="1" applyProtection="1">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7" xfId="0" applyBorder="1" applyAlignment="1" applyProtection="1">
      <alignment horizontal="center"/>
      <protection locked="0"/>
    </xf>
  </cellXfs>
  <cellStyles count="2">
    <cellStyle name="Standaard" xfId="0" builtinId="0"/>
    <cellStyle name="Standaard 2" xfId="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B5" zoomScale="75" zoomScaleNormal="75" workbookViewId="0">
      <selection activeCell="D12" sqref="D12"/>
    </sheetView>
  </sheetViews>
  <sheetFormatPr defaultRowHeight="15" x14ac:dyDescent="0.25"/>
  <cols>
    <col min="2" max="2" width="70.28515625" customWidth="1"/>
    <col min="3" max="3" width="19.85546875" customWidth="1"/>
    <col min="4" max="4" width="69.42578125" customWidth="1"/>
    <col min="5" max="5" width="55.28515625" style="1" customWidth="1"/>
    <col min="6" max="6" width="21" customWidth="1"/>
    <col min="7" max="7" width="12" hidden="1" customWidth="1"/>
    <col min="8" max="8" width="7.28515625" customWidth="1"/>
    <col min="9" max="9" width="10.28515625" customWidth="1"/>
    <col min="10" max="10" width="9.140625" customWidth="1"/>
    <col min="11" max="11" width="12.28515625" customWidth="1"/>
    <col min="12" max="12" width="9.140625" hidden="1" customWidth="1"/>
    <col min="13" max="15" width="9.140625" customWidth="1"/>
  </cols>
  <sheetData>
    <row r="1" spans="1:12" ht="18.75" x14ac:dyDescent="0.3">
      <c r="B1" s="22" t="s">
        <v>41</v>
      </c>
      <c r="C1" s="22"/>
      <c r="D1" s="21"/>
    </row>
    <row r="2" spans="1:12" ht="19.5" thickBot="1" x14ac:dyDescent="0.35">
      <c r="B2" s="22"/>
      <c r="C2" s="22"/>
      <c r="D2" s="21"/>
    </row>
    <row r="3" spans="1:12" x14ac:dyDescent="0.25">
      <c r="B3" s="20" t="s">
        <v>25</v>
      </c>
      <c r="C3" s="61"/>
      <c r="D3" s="62"/>
    </row>
    <row r="4" spans="1:12" x14ac:dyDescent="0.25">
      <c r="B4" s="4" t="s">
        <v>26</v>
      </c>
      <c r="C4" s="63"/>
      <c r="D4" s="64"/>
    </row>
    <row r="5" spans="1:12" x14ac:dyDescent="0.25">
      <c r="B5" s="4" t="s">
        <v>27</v>
      </c>
      <c r="C5" s="63"/>
      <c r="D5" s="64"/>
    </row>
    <row r="6" spans="1:12" ht="15.75" thickBot="1" x14ac:dyDescent="0.3">
      <c r="B6" s="5" t="s">
        <v>28</v>
      </c>
      <c r="C6" s="65"/>
      <c r="D6" s="66"/>
    </row>
    <row r="8" spans="1:12" x14ac:dyDescent="0.25">
      <c r="L8" t="s">
        <v>15</v>
      </c>
    </row>
    <row r="9" spans="1:12" x14ac:dyDescent="0.25">
      <c r="B9" s="15" t="s">
        <v>9</v>
      </c>
      <c r="C9" s="15" t="s">
        <v>0</v>
      </c>
      <c r="D9" s="15" t="s">
        <v>19</v>
      </c>
      <c r="E9" s="16" t="s">
        <v>10</v>
      </c>
      <c r="F9" s="17"/>
      <c r="G9" s="17"/>
      <c r="H9" s="17"/>
      <c r="I9" s="17"/>
      <c r="L9" t="s">
        <v>14</v>
      </c>
    </row>
    <row r="10" spans="1:12" ht="75" customHeight="1" thickBot="1" x14ac:dyDescent="0.3">
      <c r="B10" s="2"/>
      <c r="C10" s="6"/>
      <c r="D10" s="13"/>
      <c r="E10" s="55"/>
      <c r="F10" s="6" t="s">
        <v>18</v>
      </c>
      <c r="G10" s="14" t="s">
        <v>22</v>
      </c>
      <c r="H10" s="18" t="s">
        <v>17</v>
      </c>
      <c r="I10" s="19" t="s">
        <v>16</v>
      </c>
      <c r="J10" s="46"/>
      <c r="L10" t="s">
        <v>13</v>
      </c>
    </row>
    <row r="11" spans="1:12" ht="75" customHeight="1" x14ac:dyDescent="0.25">
      <c r="A11">
        <v>1</v>
      </c>
      <c r="B11" s="55" t="s">
        <v>48</v>
      </c>
      <c r="C11" s="18" t="s">
        <v>1</v>
      </c>
      <c r="D11" s="59"/>
      <c r="E11" s="55" t="s">
        <v>49</v>
      </c>
      <c r="F11" s="58"/>
      <c r="G11" s="23" t="b">
        <f>IF(F11=$L$12,0,IF(F11=$L$11,1,IF(F11=$L$10,2,IF(F11=$L$9,3,IF(F11=$L$8,4)))))</f>
        <v>0</v>
      </c>
      <c r="H11" s="18">
        <f>(G11/4*I11)</f>
        <v>0</v>
      </c>
      <c r="I11" s="19">
        <v>10</v>
      </c>
      <c r="J11" s="46" t="b">
        <f>IF((OR(F11=$L$8,F11=$L$9,F11=$L$10,F11=$L$11,F11=$L$12)),1)</f>
        <v>0</v>
      </c>
      <c r="L11" t="s">
        <v>12</v>
      </c>
    </row>
    <row r="12" spans="1:12" ht="75" customHeight="1" x14ac:dyDescent="0.25">
      <c r="A12">
        <v>2</v>
      </c>
      <c r="B12" s="55" t="s">
        <v>2</v>
      </c>
      <c r="C12" s="18" t="s">
        <v>1</v>
      </c>
      <c r="D12" s="59"/>
      <c r="E12" s="55" t="s">
        <v>3</v>
      </c>
      <c r="F12" s="58"/>
      <c r="G12" s="24" t="b">
        <f>IF(F12=$L$12,0,IF(F12=$L$11,1,IF(F12=$L$10,2,IF(F12=$L$9,3,IF(F12=$L$8,4)))))</f>
        <v>0</v>
      </c>
      <c r="H12" s="18">
        <f t="shared" ref="H12:H16" si="0">(G12/4*I12)</f>
        <v>0</v>
      </c>
      <c r="I12" s="19">
        <v>10</v>
      </c>
      <c r="J12" s="46" t="b">
        <f t="shared" ref="J12:J16" si="1">IF((OR(F12=$L$8,F12=$L$9,F12=$L$10,F12=$L$11,F12=$L$12)),1)</f>
        <v>0</v>
      </c>
      <c r="L12" t="s">
        <v>11</v>
      </c>
    </row>
    <row r="13" spans="1:12" ht="82.5" customHeight="1" x14ac:dyDescent="0.25">
      <c r="A13">
        <v>3</v>
      </c>
      <c r="B13" s="55" t="s">
        <v>4</v>
      </c>
      <c r="C13" s="18" t="s">
        <v>5</v>
      </c>
      <c r="D13" s="59"/>
      <c r="E13" s="55" t="s">
        <v>42</v>
      </c>
      <c r="F13" s="58"/>
      <c r="G13" s="24" t="b">
        <f t="shared" ref="G13:G16" si="2">IF(F13=$L$12,0,IF(F13=$L$11,1,IF(F13=$L$10,2,IF(F13=$L$9,3,IF(F13=$L$8,4)))))</f>
        <v>0</v>
      </c>
      <c r="H13" s="18">
        <f t="shared" si="0"/>
        <v>0</v>
      </c>
      <c r="I13" s="19">
        <v>10</v>
      </c>
      <c r="J13" s="46" t="b">
        <f t="shared" si="1"/>
        <v>0</v>
      </c>
    </row>
    <row r="14" spans="1:12" ht="92.25" customHeight="1" x14ac:dyDescent="0.25">
      <c r="A14">
        <v>4</v>
      </c>
      <c r="B14" s="56" t="s">
        <v>43</v>
      </c>
      <c r="C14" s="18" t="s">
        <v>1</v>
      </c>
      <c r="D14" s="59"/>
      <c r="E14" s="55" t="s">
        <v>44</v>
      </c>
      <c r="F14" s="58"/>
      <c r="G14" s="24" t="b">
        <f t="shared" si="2"/>
        <v>0</v>
      </c>
      <c r="H14" s="18">
        <f t="shared" si="0"/>
        <v>0</v>
      </c>
      <c r="I14" s="19">
        <v>20</v>
      </c>
      <c r="J14" s="46" t="b">
        <f t="shared" si="1"/>
        <v>0</v>
      </c>
    </row>
    <row r="15" spans="1:12" ht="75" customHeight="1" x14ac:dyDescent="0.25">
      <c r="A15">
        <v>5</v>
      </c>
      <c r="B15" s="55" t="s">
        <v>47</v>
      </c>
      <c r="C15" s="18" t="s">
        <v>5</v>
      </c>
      <c r="D15" s="59"/>
      <c r="E15" s="55" t="s">
        <v>45</v>
      </c>
      <c r="F15" s="58"/>
      <c r="G15" s="24" t="b">
        <f t="shared" si="2"/>
        <v>0</v>
      </c>
      <c r="H15" s="18">
        <f t="shared" si="0"/>
        <v>0</v>
      </c>
      <c r="I15" s="19">
        <v>30</v>
      </c>
      <c r="J15" s="46" t="b">
        <f t="shared" si="1"/>
        <v>0</v>
      </c>
    </row>
    <row r="16" spans="1:12" ht="75" customHeight="1" thickBot="1" x14ac:dyDescent="0.3">
      <c r="A16">
        <v>6</v>
      </c>
      <c r="B16" s="55" t="s">
        <v>6</v>
      </c>
      <c r="C16" s="57" t="s">
        <v>7</v>
      </c>
      <c r="D16" s="60"/>
      <c r="E16" s="55" t="s">
        <v>8</v>
      </c>
      <c r="F16" s="58"/>
      <c r="G16" s="25" t="b">
        <f t="shared" si="2"/>
        <v>0</v>
      </c>
      <c r="H16" s="18">
        <f t="shared" si="0"/>
        <v>0</v>
      </c>
      <c r="I16" s="19">
        <v>20</v>
      </c>
      <c r="J16" s="46" t="b">
        <f t="shared" si="1"/>
        <v>0</v>
      </c>
    </row>
    <row r="17" spans="2:11" ht="15.75" thickBot="1" x14ac:dyDescent="0.3">
      <c r="B17" s="8"/>
      <c r="C17" s="9"/>
      <c r="D17" s="9" t="s">
        <v>23</v>
      </c>
      <c r="E17" s="10"/>
      <c r="F17" s="3"/>
      <c r="G17" s="3"/>
      <c r="H17" s="47"/>
      <c r="I17" s="47"/>
      <c r="J17" s="46"/>
    </row>
    <row r="18" spans="2:11" x14ac:dyDescent="0.25">
      <c r="B18" s="3"/>
      <c r="C18" s="3"/>
      <c r="D18" s="67"/>
      <c r="E18" s="68"/>
      <c r="F18" s="26" t="s">
        <v>20</v>
      </c>
      <c r="G18" s="11"/>
      <c r="H18" s="48"/>
      <c r="I18" s="49"/>
      <c r="J18" s="46"/>
    </row>
    <row r="19" spans="2:11" x14ac:dyDescent="0.25">
      <c r="B19" s="3"/>
      <c r="C19" s="3"/>
      <c r="D19" s="69"/>
      <c r="E19" s="70"/>
      <c r="F19" s="27" t="s">
        <v>1</v>
      </c>
      <c r="G19" s="6"/>
      <c r="H19" s="18">
        <f>SUMIF($C$11:$C$16,"Relevantie",$H$11:$H$16)</f>
        <v>0</v>
      </c>
      <c r="I19" s="50">
        <f>SUMIF($C$11:$C$16,"Relevantie",$I$11:$I$16)</f>
        <v>40</v>
      </c>
      <c r="J19" s="46">
        <f>H19/I19*100</f>
        <v>0</v>
      </c>
    </row>
    <row r="20" spans="2:11" x14ac:dyDescent="0.25">
      <c r="B20" s="3"/>
      <c r="C20" s="3"/>
      <c r="D20" s="69"/>
      <c r="E20" s="70"/>
      <c r="F20" s="27" t="s">
        <v>5</v>
      </c>
      <c r="G20" s="6"/>
      <c r="H20" s="18">
        <f>SUMIF($C$11:$C$16,"Haalbaarheid",$H$11:$H$16)</f>
        <v>0</v>
      </c>
      <c r="I20" s="50">
        <f>SUMIF($C$11:$C$16,"Haalbaarheid",$I$11:$I$16)</f>
        <v>40</v>
      </c>
      <c r="J20" s="46">
        <f t="shared" ref="J20:J21" si="3">H20/I20*100</f>
        <v>0</v>
      </c>
    </row>
    <row r="21" spans="2:11" ht="15.75" thickBot="1" x14ac:dyDescent="0.3">
      <c r="B21" s="3"/>
      <c r="C21" s="3"/>
      <c r="D21" s="69"/>
      <c r="E21" s="70"/>
      <c r="F21" s="28" t="s">
        <v>7</v>
      </c>
      <c r="G21" s="12"/>
      <c r="H21" s="51">
        <f>SUMIF($C$11:$C$16,"Goed projectbeheer",$H$11:$H$16)</f>
        <v>0</v>
      </c>
      <c r="I21" s="52">
        <f>SUMIF($C$11:$C$16,"Goed projectbeheer",$I$11:$I$16)</f>
        <v>20</v>
      </c>
      <c r="J21" s="46">
        <f t="shared" si="3"/>
        <v>0</v>
      </c>
    </row>
    <row r="22" spans="2:11" ht="15.75" thickBot="1" x14ac:dyDescent="0.3">
      <c r="B22" s="3"/>
      <c r="C22" s="3"/>
      <c r="D22" s="69"/>
      <c r="E22" s="70"/>
      <c r="H22" s="46"/>
      <c r="I22" s="46"/>
      <c r="J22" s="46"/>
    </row>
    <row r="23" spans="2:11" ht="15.75" thickBot="1" x14ac:dyDescent="0.3">
      <c r="B23" s="3"/>
      <c r="C23" s="3"/>
      <c r="D23" s="71"/>
      <c r="E23" s="72"/>
      <c r="F23" s="7" t="s">
        <v>21</v>
      </c>
      <c r="G23" s="7"/>
      <c r="H23" s="53">
        <f>SUM(H19:H21)</f>
        <v>0</v>
      </c>
      <c r="I23" s="54">
        <f>SUM(I19:I21)</f>
        <v>100</v>
      </c>
      <c r="J23" s="46"/>
      <c r="K23" t="str">
        <f>IF($J$19&gt;=60,(IF($J$20&gt;=60,IF($J$21&gt;=60,"POS","NEG"),"NEG")),"NEG")</f>
        <v>NEG</v>
      </c>
    </row>
    <row r="24" spans="2:11" ht="15.75" thickBot="1" x14ac:dyDescent="0.3">
      <c r="B24" s="3"/>
      <c r="C24" s="3"/>
      <c r="D24" s="3" t="s">
        <v>24</v>
      </c>
    </row>
    <row r="25" spans="2:11" x14ac:dyDescent="0.25">
      <c r="D25" s="67"/>
      <c r="E25" s="68"/>
      <c r="F25" t="str">
        <f>IF(AND(J11=1,J12=1,J13=1,J14=1,J15=1,J16=1)," ","Gelieve alle beoordelingscriteria te scoren !" )</f>
        <v>Gelieve alle beoordelingscriteria te scoren !</v>
      </c>
    </row>
    <row r="26" spans="2:11" x14ac:dyDescent="0.25">
      <c r="D26" s="69"/>
      <c r="E26" s="70"/>
    </row>
    <row r="27" spans="2:11" x14ac:dyDescent="0.25">
      <c r="D27" s="69"/>
      <c r="E27" s="70"/>
    </row>
    <row r="28" spans="2:11" x14ac:dyDescent="0.25">
      <c r="D28" s="69"/>
      <c r="E28" s="70"/>
    </row>
    <row r="29" spans="2:11" x14ac:dyDescent="0.25">
      <c r="D29" s="69"/>
      <c r="E29" s="70"/>
    </row>
    <row r="30" spans="2:11" x14ac:dyDescent="0.25">
      <c r="D30" s="69"/>
      <c r="E30" s="70"/>
    </row>
    <row r="31" spans="2:11" ht="15.75" thickBot="1" x14ac:dyDescent="0.3">
      <c r="D31" s="71"/>
      <c r="E31" s="72"/>
    </row>
  </sheetData>
  <sheetProtection algorithmName="SHA-512" hashValue="A5YnRoXTAwtkJlN9MmwWMXz6x5kK8OaLXbtRqKcg29KMX8g6UYx1o12UVdyN3+vNkF9h2CRK6Gvb5FPvYZuHzw==" saltValue="NfnJLlXINUJ3RlDtaQjqjA==" spinCount="100000" sheet="1" objects="1" scenarios="1"/>
  <mergeCells count="6">
    <mergeCell ref="D25:E31"/>
    <mergeCell ref="C3:D3"/>
    <mergeCell ref="C4:D4"/>
    <mergeCell ref="C5:D5"/>
    <mergeCell ref="C6:D6"/>
    <mergeCell ref="D18:E23"/>
  </mergeCells>
  <dataValidations count="1">
    <dataValidation type="list" allowBlank="1" showInputMessage="1" showErrorMessage="1" sqref="F11:F16">
      <formula1>$L$8:$L$12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 sqref="A2"/>
    </sheetView>
  </sheetViews>
  <sheetFormatPr defaultRowHeight="15" x14ac:dyDescent="0.25"/>
  <cols>
    <col min="1" max="1" width="36.5703125" customWidth="1"/>
    <col min="2" max="2" width="25.7109375" customWidth="1"/>
    <col min="3" max="3" width="26.140625" customWidth="1"/>
    <col min="5" max="5" width="21.85546875" customWidth="1"/>
    <col min="6" max="6" width="24.5703125" customWidth="1"/>
  </cols>
  <sheetData>
    <row r="1" spans="1:6" x14ac:dyDescent="0.25">
      <c r="A1" s="29" t="s">
        <v>29</v>
      </c>
    </row>
    <row r="2" spans="1:6" x14ac:dyDescent="0.25">
      <c r="A2" s="30" t="s">
        <v>46</v>
      </c>
      <c r="B2" s="31"/>
    </row>
    <row r="3" spans="1:6" x14ac:dyDescent="0.25">
      <c r="A3" s="30" t="s">
        <v>30</v>
      </c>
      <c r="B3" s="31"/>
      <c r="C3" t="str">
        <f>IF(B3=(269255/1269255*B5),"OK","NIET OK")</f>
        <v>OK</v>
      </c>
    </row>
    <row r="4" spans="1:6" x14ac:dyDescent="0.25">
      <c r="A4" s="30" t="s">
        <v>31</v>
      </c>
      <c r="B4" s="31"/>
    </row>
    <row r="5" spans="1:6" x14ac:dyDescent="0.25">
      <c r="A5" s="32"/>
      <c r="B5" s="33">
        <f>B3+B4</f>
        <v>0</v>
      </c>
    </row>
    <row r="7" spans="1:6" x14ac:dyDescent="0.25">
      <c r="A7" s="29" t="s">
        <v>32</v>
      </c>
      <c r="B7" t="s">
        <v>26</v>
      </c>
    </row>
    <row r="8" spans="1:6" ht="15.75" thickBot="1" x14ac:dyDescent="0.3"/>
    <row r="9" spans="1:6" ht="15.75" thickBot="1" x14ac:dyDescent="0.3">
      <c r="A9" s="34" t="s">
        <v>33</v>
      </c>
      <c r="B9" s="35">
        <f>SUM(B10:B16)</f>
        <v>0</v>
      </c>
      <c r="C9" s="36">
        <v>1</v>
      </c>
      <c r="E9" s="35">
        <f>SUM(E10:E16)</f>
        <v>0</v>
      </c>
      <c r="F9" s="36"/>
    </row>
    <row r="10" spans="1:6" x14ac:dyDescent="0.25">
      <c r="A10" s="37" t="s">
        <v>34</v>
      </c>
      <c r="B10" s="38"/>
      <c r="C10" s="39" t="e">
        <f>B10/$B$9</f>
        <v>#DIV/0!</v>
      </c>
      <c r="E10" s="38"/>
      <c r="F10" s="39" t="e">
        <f>E10/$E$9</f>
        <v>#DIV/0!</v>
      </c>
    </row>
    <row r="11" spans="1:6" x14ac:dyDescent="0.25">
      <c r="A11" s="40" t="s">
        <v>35</v>
      </c>
      <c r="B11" s="41"/>
      <c r="C11" s="39" t="e">
        <f t="shared" ref="C11:C16" si="0">B11/$B$9</f>
        <v>#DIV/0!</v>
      </c>
      <c r="E11" s="41"/>
      <c r="F11" s="39" t="e">
        <f t="shared" ref="F11:F16" si="1">E11/$E$9</f>
        <v>#DIV/0!</v>
      </c>
    </row>
    <row r="12" spans="1:6" x14ac:dyDescent="0.25">
      <c r="A12" s="40" t="s">
        <v>36</v>
      </c>
      <c r="B12" s="38"/>
      <c r="C12" s="39" t="e">
        <f t="shared" si="0"/>
        <v>#DIV/0!</v>
      </c>
      <c r="E12" s="38"/>
      <c r="F12" s="39" t="e">
        <f t="shared" si="1"/>
        <v>#DIV/0!</v>
      </c>
    </row>
    <row r="13" spans="1:6" x14ac:dyDescent="0.25">
      <c r="A13" s="40" t="s">
        <v>37</v>
      </c>
      <c r="B13" s="41"/>
      <c r="C13" s="39" t="e">
        <f t="shared" si="0"/>
        <v>#DIV/0!</v>
      </c>
      <c r="E13" s="41"/>
      <c r="F13" s="39" t="e">
        <f t="shared" si="1"/>
        <v>#DIV/0!</v>
      </c>
    </row>
    <row r="14" spans="1:6" x14ac:dyDescent="0.25">
      <c r="A14" s="40" t="s">
        <v>38</v>
      </c>
      <c r="B14" s="38"/>
      <c r="C14" s="39" t="e">
        <f t="shared" si="0"/>
        <v>#DIV/0!</v>
      </c>
      <c r="E14" s="38"/>
      <c r="F14" s="39" t="e">
        <f t="shared" si="1"/>
        <v>#DIV/0!</v>
      </c>
    </row>
    <row r="15" spans="1:6" x14ac:dyDescent="0.25">
      <c r="A15" s="42" t="s">
        <v>39</v>
      </c>
      <c r="B15" s="43"/>
      <c r="C15" s="39" t="e">
        <f t="shared" si="0"/>
        <v>#DIV/0!</v>
      </c>
      <c r="E15" s="43"/>
      <c r="F15" s="39" t="e">
        <f t="shared" si="1"/>
        <v>#DIV/0!</v>
      </c>
    </row>
    <row r="16" spans="1:6" ht="15.75" thickBot="1" x14ac:dyDescent="0.3">
      <c r="A16" s="44" t="s">
        <v>40</v>
      </c>
      <c r="B16" s="45"/>
      <c r="C16" s="39" t="e">
        <f t="shared" si="0"/>
        <v>#DIV/0!</v>
      </c>
      <c r="E16" s="45"/>
      <c r="F16" s="39" t="e">
        <f t="shared" si="1"/>
        <v>#DIV/0!</v>
      </c>
    </row>
  </sheetData>
  <conditionalFormatting sqref="B9">
    <cfRule type="expression" dxfId="1" priority="2">
      <formula>ABS($F$18-$C$17)&gt;=0.01</formula>
    </cfRule>
  </conditionalFormatting>
  <conditionalFormatting sqref="E9">
    <cfRule type="expression" dxfId="0" priority="1">
      <formula>ABS($F$18-$C$17)&gt;=0.01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Inhoud</vt:lpstr>
      <vt:lpstr>Kosten en Financiering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Sande, Pieter</dc:creator>
  <cp:lastModifiedBy>Van Sande, Pieter</cp:lastModifiedBy>
  <dcterms:created xsi:type="dcterms:W3CDTF">2017-02-10T09:28:50Z</dcterms:created>
  <dcterms:modified xsi:type="dcterms:W3CDTF">2017-08-31T15:40:18Z</dcterms:modified>
</cp:coreProperties>
</file>